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55" activeTab="0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0">'BS'!$A$1:$F$58</definedName>
    <definedName name="_xlnm.Print_Area" localSheetId="2">'Equity'!$A$1:$F$27</definedName>
    <definedName name="_xlnm.Print_Area" localSheetId="1">'IS'!$A$1:$G$44</definedName>
  </definedNames>
  <calcPr fullCalcOnLoad="1"/>
</workbook>
</file>

<file path=xl/sharedStrings.xml><?xml version="1.0" encoding="utf-8"?>
<sst xmlns="http://schemas.openxmlformats.org/spreadsheetml/2006/main" count="178" uniqueCount="114">
  <si>
    <t>QUARTERLY REPORT</t>
  </si>
  <si>
    <t>(The figures have not been audited.)</t>
  </si>
  <si>
    <t>As at</t>
  </si>
  <si>
    <t>31/3/2003</t>
  </si>
  <si>
    <t>RM'000</t>
  </si>
  <si>
    <t>Property, Plant and Equipment</t>
  </si>
  <si>
    <t>Interest In Associated Companies</t>
  </si>
  <si>
    <t>Other Investments</t>
  </si>
  <si>
    <t>Capital Work-In-Progress</t>
  </si>
  <si>
    <t>Goodwill on Consolidation</t>
  </si>
  <si>
    <t>Current Assets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</si>
  <si>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</si>
  <si>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</si>
  <si>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</si>
  <si>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</si>
  <si>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</si>
  <si>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</si>
  <si>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</si>
  <si>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Capital and Reserves</t>
  </si>
  <si>
    <t>Share Capital</t>
  </si>
  <si>
    <t>Reserves</t>
  </si>
  <si>
    <t>Shareholders' Equity</t>
  </si>
  <si>
    <t>Long Term Liabilities</t>
  </si>
  <si>
    <t>Borrowings</t>
  </si>
  <si>
    <t>Bonds</t>
  </si>
  <si>
    <t>Other deferred liabilities</t>
  </si>
  <si>
    <t>Net Tangible Assets Per Share (sen)</t>
  </si>
  <si>
    <t xml:space="preserve">(The Condensed Consolidated Balance Sheets should be read in conjunction with the Annual </t>
  </si>
  <si>
    <t xml:space="preserve">Current </t>
  </si>
  <si>
    <t>Current</t>
  </si>
  <si>
    <t>Preceding</t>
  </si>
  <si>
    <t>quarter</t>
  </si>
  <si>
    <t>year</t>
  </si>
  <si>
    <t>ended</t>
  </si>
  <si>
    <t>Revenue</t>
  </si>
  <si>
    <t>Operating expenses</t>
  </si>
  <si>
    <t>Other operating income</t>
  </si>
  <si>
    <t>Finance costs</t>
  </si>
  <si>
    <t>Share of associated results</t>
  </si>
  <si>
    <t>Loss before taxation</t>
  </si>
  <si>
    <t>Loss after taxation before minority interest</t>
  </si>
  <si>
    <t>Minority interest</t>
  </si>
  <si>
    <t>Basic</t>
  </si>
  <si>
    <t>Fully diluted</t>
  </si>
  <si>
    <t>N/A</t>
  </si>
  <si>
    <t>Reserve</t>
  </si>
  <si>
    <t>Share</t>
  </si>
  <si>
    <t>Attributable</t>
  </si>
  <si>
    <t>Accumulated</t>
  </si>
  <si>
    <t>capital</t>
  </si>
  <si>
    <t>to Capital</t>
  </si>
  <si>
    <t>to Revenue</t>
  </si>
  <si>
    <t>Losses</t>
  </si>
  <si>
    <t>Total</t>
  </si>
  <si>
    <t>Movement during the year</t>
  </si>
  <si>
    <t>Adjustments for non-cash flow items :-</t>
  </si>
  <si>
    <t>Non-cash items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</si>
  <si>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</si>
  <si>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</si>
  <si>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</si>
  <si>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</si>
  <si>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</si>
  <si>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</si>
  <si>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</si>
  <si>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</si>
  <si>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</si>
  <si>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</si>
  <si>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</si>
  <si>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Movement during the period</t>
  </si>
  <si>
    <t>Net change in development expenditure</t>
  </si>
  <si>
    <t xml:space="preserve"> to the interim financial statements.)</t>
  </si>
  <si>
    <t>Loss for the period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</si>
  <si>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</si>
  <si>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</si>
  <si>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</si>
  <si>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</si>
  <si>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Purchase of property, plant &amp; equipment</t>
  </si>
  <si>
    <t>Proceed from disposal of property, plant &amp; equipment</t>
  </si>
  <si>
    <t>Minority Interest</t>
  </si>
  <si>
    <t>31/03/2005</t>
  </si>
  <si>
    <t>(audited)</t>
  </si>
  <si>
    <t xml:space="preserve">    property development costs</t>
  </si>
  <si>
    <t>Property development costs</t>
  </si>
  <si>
    <t>Balance at 01/04/2004</t>
  </si>
  <si>
    <t>Balance at 31/03/2005</t>
  </si>
  <si>
    <t>Interest paid</t>
  </si>
  <si>
    <t>Interst received</t>
  </si>
  <si>
    <t xml:space="preserve"> Financial Report for the year ended 31 March 2005 and the accompanying explanatory notes attached </t>
  </si>
  <si>
    <t>Profit / (Loss) from operations</t>
  </si>
  <si>
    <t>KARAMBUNAI CORP BHD (6461-P)</t>
  </si>
  <si>
    <t xml:space="preserve">Land held for property development and </t>
  </si>
  <si>
    <t>(Formerly Known as FACB Resorts Berhad)</t>
  </si>
  <si>
    <t>year-to-date</t>
  </si>
  <si>
    <t>Net cash flows used in financing activities</t>
  </si>
  <si>
    <t>For Second Quarter Ended 30 September  2005</t>
  </si>
  <si>
    <t>30/09/2005</t>
  </si>
  <si>
    <t>30/09/2004</t>
  </si>
  <si>
    <t>As at 30 September 2005</t>
  </si>
  <si>
    <t>For The Second Quarter Ended 30 September 2005</t>
  </si>
  <si>
    <t>Balance at 30/09/2005</t>
  </si>
  <si>
    <t>Net Current Liabilities</t>
  </si>
  <si>
    <t>Operating Profit/ (loss) before working capital changes</t>
  </si>
  <si>
    <t>Preceding year</t>
  </si>
  <si>
    <t>corresponding quarter</t>
  </si>
  <si>
    <t xml:space="preserve">(The Condensed Consolidated Income Statements should be read in conjunction with the Annual </t>
  </si>
  <si>
    <t>Loss per share (sen)</t>
  </si>
  <si>
    <t xml:space="preserve">(The Condensed Consolidated Statement of Changes in Equity should be read in conjunction with the Annual </t>
  </si>
  <si>
    <t xml:space="preserve">(The Condensed Consolidated Cash Flow Statements should be read in conjunction with the Annual </t>
  </si>
  <si>
    <t>Net cash flows (used in)/generated from operations</t>
  </si>
  <si>
    <t>Corresponding</t>
  </si>
  <si>
    <t>Cash &amp; cash equivalents at beginning of the period</t>
  </si>
  <si>
    <t>Cash &amp; cash equivalents at end of the period</t>
  </si>
  <si>
    <t>Net cash flows used in investing activities</t>
  </si>
  <si>
    <t>Net cash flow (used in)/ generated from operating activities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</si>
</sst>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0.0%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55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center"/>
    </xf>
    <xf numFmtId="173" fontId="8" fillId="0" borderId="1" xfId="15" applyNumberFormat="1" applyFont="1" applyBorder="1" applyAlignment="1" quotePrefix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0" applyNumberFormat="1" applyFont="1" applyAlignment="1">
      <alignment/>
    </xf>
    <xf numFmtId="173" fontId="8" fillId="0" borderId="1" xfId="15" applyNumberFormat="1" applyFont="1" applyFill="1" applyBorder="1" applyAlignment="1">
      <alignment horizontal="center"/>
    </xf>
    <xf numFmtId="173" fontId="8" fillId="0" borderId="2" xfId="15" applyNumberFormat="1" applyFont="1" applyBorder="1" applyAlignment="1">
      <alignment horizontal="center"/>
    </xf>
    <xf numFmtId="173" fontId="8" fillId="0" borderId="3" xfId="15" applyNumberFormat="1" applyFont="1" applyBorder="1" applyAlignment="1">
      <alignment horizontal="center"/>
    </xf>
    <xf numFmtId="173" fontId="8" fillId="0" borderId="4" xfId="15" applyNumberFormat="1" applyFont="1" applyBorder="1" applyAlignment="1">
      <alignment horizontal="center"/>
    </xf>
    <xf numFmtId="173" fontId="8" fillId="0" borderId="0" xfId="0" applyNumberFormat="1" applyFont="1" applyFill="1" applyAlignment="1">
      <alignment/>
    </xf>
    <xf numFmtId="173" fontId="8" fillId="0" borderId="5" xfId="15" applyNumberFormat="1" applyFont="1" applyFill="1" applyBorder="1" applyAlignment="1">
      <alignment horizontal="center"/>
    </xf>
    <xf numFmtId="173" fontId="8" fillId="0" borderId="5" xfId="15" applyNumberFormat="1" applyFont="1" applyBorder="1" applyAlignment="1">
      <alignment horizontal="center"/>
    </xf>
    <xf numFmtId="173" fontId="8" fillId="0" borderId="4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>
      <alignment horizontal="center"/>
    </xf>
    <xf numFmtId="173" fontId="8" fillId="0" borderId="6" xfId="15" applyNumberFormat="1" applyFont="1" applyBorder="1" applyAlignment="1">
      <alignment horizontal="center"/>
    </xf>
    <xf numFmtId="173" fontId="8" fillId="0" borderId="7" xfId="15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73" fontId="8" fillId="0" borderId="0" xfId="15" applyNumberFormat="1" applyFont="1" applyBorder="1" applyAlignment="1" quotePrefix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1" xfId="15" applyNumberFormat="1" applyFont="1" applyBorder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8" fillId="0" borderId="0" xfId="15" applyNumberFormat="1" applyFont="1" applyBorder="1" applyAlignment="1">
      <alignment/>
    </xf>
    <xf numFmtId="173" fontId="8" fillId="0" borderId="6" xfId="15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37" fontId="7" fillId="0" borderId="0" xfId="21" applyFont="1" applyFill="1" applyAlignment="1">
      <alignment horizontal="centerContinuous" vertical="center"/>
      <protection/>
    </xf>
    <xf numFmtId="37" fontId="8" fillId="0" borderId="0" xfId="21" applyFont="1" applyFill="1" applyAlignment="1">
      <alignment vertical="center"/>
      <protection/>
    </xf>
    <xf numFmtId="37" fontId="8" fillId="0" borderId="0" xfId="21" applyFont="1" applyFill="1" applyAlignment="1">
      <alignment horizontal="center" vertical="center"/>
      <protection/>
    </xf>
    <xf numFmtId="174" fontId="8" fillId="0" borderId="0" xfId="21" applyNumberFormat="1" applyFont="1" applyFill="1" applyAlignment="1">
      <alignment horizontal="center" vertical="center"/>
      <protection/>
    </xf>
    <xf numFmtId="37" fontId="9" fillId="0" borderId="0" xfId="21" applyFont="1" applyFill="1" applyAlignment="1">
      <alignment vertical="center"/>
      <protection/>
    </xf>
    <xf numFmtId="37" fontId="8" fillId="0" borderId="1" xfId="21" applyFont="1" applyFill="1" applyBorder="1" applyAlignment="1">
      <alignment horizontal="center" vertical="center"/>
      <protection/>
    </xf>
    <xf numFmtId="37" fontId="8" fillId="0" borderId="0" xfId="21" applyFont="1" applyFill="1" applyBorder="1" applyAlignment="1">
      <alignment horizontal="center" vertical="center"/>
      <protection/>
    </xf>
    <xf numFmtId="37" fontId="9" fillId="0" borderId="0" xfId="21" applyFont="1" applyFill="1" applyAlignment="1" quotePrefix="1">
      <alignment vertical="center"/>
      <protection/>
    </xf>
    <xf numFmtId="173" fontId="8" fillId="0" borderId="0" xfId="21" applyNumberFormat="1" applyFont="1" applyFill="1" applyAlignment="1">
      <alignment horizontal="center" vertical="center"/>
      <protection/>
    </xf>
    <xf numFmtId="173" fontId="8" fillId="0" borderId="0" xfId="21" applyNumberFormat="1" applyFont="1" applyFill="1" applyAlignment="1">
      <alignment vertical="center"/>
      <protection/>
    </xf>
    <xf numFmtId="37" fontId="8" fillId="0" borderId="0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vertical="center"/>
    </xf>
    <xf numFmtId="43" fontId="8" fillId="0" borderId="0" xfId="15" applyFont="1" applyFill="1" applyAlignment="1">
      <alignment vertical="center"/>
    </xf>
    <xf numFmtId="173" fontId="8" fillId="0" borderId="0" xfId="15" applyNumberFormat="1" applyFont="1" applyFill="1" applyAlignment="1">
      <alignment vertical="center"/>
    </xf>
    <xf numFmtId="37" fontId="8" fillId="0" borderId="1" xfId="21" applyFont="1" applyFill="1" applyBorder="1" applyAlignment="1">
      <alignment vertical="center"/>
      <protection/>
    </xf>
    <xf numFmtId="173" fontId="8" fillId="0" borderId="1" xfId="15" applyNumberFormat="1" applyFont="1" applyFill="1" applyBorder="1" applyAlignment="1">
      <alignment vertical="center"/>
    </xf>
    <xf numFmtId="37" fontId="8" fillId="0" borderId="0" xfId="21" applyNumberFormat="1" applyFont="1" applyFill="1" applyAlignment="1">
      <alignment vertical="center"/>
      <protection/>
    </xf>
    <xf numFmtId="37" fontId="10" fillId="0" borderId="0" xfId="21" applyFont="1" applyFill="1" applyAlignment="1">
      <alignment vertical="center"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3" fontId="12" fillId="0" borderId="0" xfId="15" applyNumberFormat="1" applyFont="1" applyAlignment="1">
      <alignment/>
    </xf>
    <xf numFmtId="173" fontId="12" fillId="0" borderId="8" xfId="15" applyNumberFormat="1" applyFont="1" applyBorder="1" applyAlignment="1">
      <alignment horizontal="center"/>
    </xf>
    <xf numFmtId="173" fontId="12" fillId="0" borderId="9" xfId="15" applyNumberFormat="1" applyFont="1" applyBorder="1" applyAlignment="1">
      <alignment horizontal="center"/>
    </xf>
    <xf numFmtId="173" fontId="12" fillId="0" borderId="10" xfId="15" applyNumberFormat="1" applyFont="1" applyBorder="1" applyAlignment="1">
      <alignment horizontal="center"/>
    </xf>
    <xf numFmtId="173" fontId="12" fillId="0" borderId="1" xfId="15" applyNumberFormat="1" applyFont="1" applyBorder="1" applyAlignment="1">
      <alignment/>
    </xf>
    <xf numFmtId="173" fontId="12" fillId="0" borderId="5" xfId="15" applyNumberFormat="1" applyFont="1" applyFill="1" applyBorder="1" applyAlignment="1">
      <alignment/>
    </xf>
    <xf numFmtId="43" fontId="12" fillId="0" borderId="0" xfId="15" applyNumberFormat="1" applyFont="1" applyAlignment="1">
      <alignment/>
    </xf>
    <xf numFmtId="173" fontId="12" fillId="0" borderId="7" xfId="15" applyNumberFormat="1" applyFont="1" applyBorder="1" applyAlignment="1">
      <alignment horizontal="right"/>
    </xf>
    <xf numFmtId="175" fontId="8" fillId="0" borderId="0" xfId="22" applyNumberFormat="1" applyFont="1" applyAlignment="1">
      <alignment/>
    </xf>
    <xf numFmtId="173" fontId="12" fillId="0" borderId="0" xfId="15" applyNumberFormat="1" applyFont="1" applyFill="1" applyAlignment="1">
      <alignment horizontal="center"/>
    </xf>
    <xf numFmtId="173" fontId="12" fillId="0" borderId="1" xfId="15" applyNumberFormat="1" applyFont="1" applyFill="1" applyBorder="1" applyAlignment="1">
      <alignment horizontal="center"/>
    </xf>
    <xf numFmtId="173" fontId="12" fillId="0" borderId="11" xfId="15" applyNumberFormat="1" applyFont="1" applyFill="1" applyBorder="1" applyAlignment="1">
      <alignment horizontal="center"/>
    </xf>
    <xf numFmtId="173" fontId="12" fillId="0" borderId="12" xfId="15" applyNumberFormat="1" applyFont="1" applyFill="1" applyBorder="1" applyAlignment="1">
      <alignment horizontal="center"/>
    </xf>
    <xf numFmtId="173" fontId="12" fillId="0" borderId="13" xfId="15" applyNumberFormat="1" applyFont="1" applyFill="1" applyBorder="1" applyAlignment="1">
      <alignment horizontal="center"/>
    </xf>
    <xf numFmtId="173" fontId="12" fillId="0" borderId="0" xfId="15" applyNumberFormat="1" applyFont="1" applyAlignment="1">
      <alignment horizontal="center"/>
    </xf>
    <xf numFmtId="173" fontId="12" fillId="0" borderId="5" xfId="15" applyNumberFormat="1" applyFont="1" applyFill="1" applyBorder="1" applyAlignment="1">
      <alignment horizontal="center"/>
    </xf>
    <xf numFmtId="37" fontId="12" fillId="0" borderId="0" xfId="21" applyFont="1" applyFill="1" applyAlignment="1">
      <alignment vertical="center"/>
      <protection/>
    </xf>
    <xf numFmtId="173" fontId="12" fillId="0" borderId="0" xfId="21" applyNumberFormat="1" applyFont="1" applyFill="1" applyAlignment="1">
      <alignment vertical="center"/>
      <protection/>
    </xf>
    <xf numFmtId="173" fontId="12" fillId="0" borderId="0" xfId="15" applyNumberFormat="1" applyFont="1" applyFill="1" applyAlignment="1">
      <alignment vertical="center"/>
    </xf>
    <xf numFmtId="37" fontId="12" fillId="0" borderId="0" xfId="21" applyNumberFormat="1" applyFont="1" applyFill="1" applyAlignment="1">
      <alignment vertical="center"/>
      <protection/>
    </xf>
    <xf numFmtId="37" fontId="12" fillId="0" borderId="5" xfId="21" applyFont="1" applyFill="1" applyBorder="1" applyAlignment="1">
      <alignment vertical="center"/>
      <protection/>
    </xf>
    <xf numFmtId="173" fontId="12" fillId="0" borderId="5" xfId="15" applyNumberFormat="1" applyFont="1" applyFill="1" applyBorder="1" applyAlignment="1">
      <alignment vertical="center"/>
    </xf>
    <xf numFmtId="0" fontId="13" fillId="0" borderId="9" xfId="15" applyNumberFormat="1" applyFont="1" applyBorder="1" applyAlignment="1" quotePrefix="1">
      <alignment horizontal="center"/>
    </xf>
    <xf numFmtId="173" fontId="12" fillId="0" borderId="7" xfId="15" applyNumberFormat="1" applyFont="1" applyFill="1" applyBorder="1" applyAlignment="1">
      <alignment horizontal="center"/>
    </xf>
    <xf numFmtId="173" fontId="12" fillId="0" borderId="9" xfId="15" applyNumberFormat="1" applyFont="1" applyFill="1" applyBorder="1" applyAlignment="1">
      <alignment horizontal="center"/>
    </xf>
    <xf numFmtId="0" fontId="13" fillId="0" borderId="9" xfId="15" applyNumberFormat="1" applyFont="1" applyFill="1" applyBorder="1" applyAlignment="1" quotePrefix="1">
      <alignment horizontal="center"/>
    </xf>
    <xf numFmtId="173" fontId="12" fillId="0" borderId="10" xfId="15" applyNumberFormat="1" applyFont="1" applyFill="1" applyBorder="1" applyAlignment="1">
      <alignment horizontal="center"/>
    </xf>
    <xf numFmtId="173" fontId="12" fillId="0" borderId="0" xfId="15" applyNumberFormat="1" applyFont="1" applyFill="1" applyAlignment="1">
      <alignment/>
    </xf>
    <xf numFmtId="173" fontId="12" fillId="0" borderId="1" xfId="15" applyNumberFormat="1" applyFont="1" applyFill="1" applyBorder="1" applyAlignment="1">
      <alignment/>
    </xf>
    <xf numFmtId="173" fontId="12" fillId="0" borderId="0" xfId="15" applyNumberFormat="1" applyFont="1" applyFill="1" applyAlignment="1">
      <alignment horizontal="right"/>
    </xf>
    <xf numFmtId="173" fontId="8" fillId="0" borderId="0" xfId="15" applyNumberFormat="1" applyFont="1" applyAlignment="1">
      <alignment horizontal="right"/>
    </xf>
    <xf numFmtId="173" fontId="12" fillId="0" borderId="1" xfId="15" applyNumberFormat="1" applyFont="1" applyFill="1" applyBorder="1" applyAlignment="1" quotePrefix="1">
      <alignment horizontal="right"/>
    </xf>
    <xf numFmtId="173" fontId="8" fillId="0" borderId="1" xfId="15" applyNumberFormat="1" applyFont="1" applyBorder="1" applyAlignment="1" quotePrefix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7">
      <selection activeCell="E62" sqref="E62"/>
    </sheetView>
  </sheetViews>
  <sheetFormatPr defaultColWidth="9.140625" defaultRowHeight="12.75"/>
  <cols>
    <col min="1" max="3" width="9.140625" style="2" customWidth="1"/>
    <col min="4" max="4" width="19.28125" style="2" customWidth="1"/>
    <col min="5" max="5" width="15.7109375" style="60" customWidth="1"/>
    <col min="6" max="6" width="16.421875" style="3" customWidth="1"/>
    <col min="7" max="16384" width="9.140625" style="2" customWidth="1"/>
  </cols>
  <sheetData>
    <row r="1" spans="1:5" ht="14.25">
      <c r="A1" s="44" t="s">
        <v>89</v>
      </c>
      <c r="E1" s="55"/>
    </row>
    <row r="2" spans="1:5" ht="12.75" hidden="1">
      <c r="A2" s="1" t="s">
        <v>91</v>
      </c>
      <c r="E2" s="55"/>
    </row>
    <row r="3" spans="1:5" ht="12.75">
      <c r="A3" s="1" t="s">
        <v>0</v>
      </c>
      <c r="E3" s="55"/>
    </row>
    <row r="4" ht="12.75">
      <c r="E4" s="55"/>
    </row>
    <row r="5" spans="1:5" ht="12.75">
      <c r="A5" s="1" t="s">
        <v>73</v>
      </c>
      <c r="E5" s="55"/>
    </row>
    <row r="6" spans="1:6" ht="12.75">
      <c r="A6" s="1" t="s">
        <v>97</v>
      </c>
      <c r="E6" s="75"/>
      <c r="F6" s="76" t="s">
        <v>80</v>
      </c>
    </row>
    <row r="7" spans="1:6" ht="12.75">
      <c r="A7" s="2" t="s">
        <v>1</v>
      </c>
      <c r="E7" s="75" t="s">
        <v>2</v>
      </c>
      <c r="F7" s="76" t="s">
        <v>2</v>
      </c>
    </row>
    <row r="8" spans="5:6" ht="12.75">
      <c r="E8" s="77" t="s">
        <v>95</v>
      </c>
      <c r="F8" s="78" t="s">
        <v>79</v>
      </c>
    </row>
    <row r="9" spans="5:6" ht="12.75">
      <c r="E9" s="75" t="s">
        <v>4</v>
      </c>
      <c r="F9" s="76" t="s">
        <v>4</v>
      </c>
    </row>
    <row r="10" ht="12.75">
      <c r="E10" s="55"/>
    </row>
    <row r="11" spans="1:6" ht="12.75">
      <c r="A11" s="2" t="s">
        <v>5</v>
      </c>
      <c r="E11" s="55">
        <v>354439</v>
      </c>
      <c r="F11" s="3">
        <v>358656</v>
      </c>
    </row>
    <row r="12" ht="12.75">
      <c r="E12" s="55" t="s">
        <v>66</v>
      </c>
    </row>
    <row r="13" spans="1:8" ht="12.75">
      <c r="A13" s="2" t="s">
        <v>90</v>
      </c>
      <c r="E13" s="55">
        <v>746246</v>
      </c>
      <c r="F13" s="3">
        <v>744797</v>
      </c>
      <c r="G13" s="6"/>
      <c r="H13" s="6"/>
    </row>
    <row r="14" spans="1:8" ht="12.75">
      <c r="A14" s="2" t="s">
        <v>81</v>
      </c>
      <c r="E14" s="55"/>
      <c r="H14" s="6"/>
    </row>
    <row r="15" spans="5:8" ht="12.75">
      <c r="E15" s="55"/>
      <c r="H15" s="6"/>
    </row>
    <row r="16" spans="1:6" ht="12.75">
      <c r="A16" s="2" t="s">
        <v>6</v>
      </c>
      <c r="E16" s="55">
        <v>1745</v>
      </c>
      <c r="F16" s="3">
        <v>1975</v>
      </c>
    </row>
    <row r="17" ht="12.75">
      <c r="E17" s="55"/>
    </row>
    <row r="18" spans="1:6" ht="12.75">
      <c r="A18" s="2" t="s">
        <v>7</v>
      </c>
      <c r="E18" s="55">
        <v>522</v>
      </c>
      <c r="F18" s="3">
        <v>522</v>
      </c>
    </row>
    <row r="19" ht="12.75">
      <c r="E19" s="55"/>
    </row>
    <row r="20" spans="1:6" ht="12.75">
      <c r="A20" s="2" t="s">
        <v>8</v>
      </c>
      <c r="E20" s="55">
        <v>418216</v>
      </c>
      <c r="F20" s="3">
        <v>341962</v>
      </c>
    </row>
    <row r="21" ht="12.75">
      <c r="E21" s="55"/>
    </row>
    <row r="22" spans="1:6" ht="12.75">
      <c r="A22" s="2" t="s">
        <v>9</v>
      </c>
      <c r="E22" s="56">
        <v>28245</v>
      </c>
      <c r="F22" s="7">
        <v>29172</v>
      </c>
    </row>
    <row r="23" spans="5:6" ht="12.75">
      <c r="E23" s="55">
        <f>SUM(E11:E22)</f>
        <v>1549413</v>
      </c>
      <c r="F23" s="5">
        <f>SUM(F11:F22)</f>
        <v>1477084</v>
      </c>
    </row>
    <row r="24" spans="1:5" ht="12.75">
      <c r="A24" s="2" t="s">
        <v>10</v>
      </c>
      <c r="E24" s="55"/>
    </row>
    <row r="25" spans="2:9" ht="12.75">
      <c r="B25" s="2" t="s">
        <v>82</v>
      </c>
      <c r="E25" s="57">
        <v>73735</v>
      </c>
      <c r="F25" s="8">
        <v>67076</v>
      </c>
      <c r="H25" s="6"/>
      <c r="I25" s="6"/>
    </row>
    <row r="26" spans="2:8" ht="12.75">
      <c r="B26" s="2" t="s">
        <v>11</v>
      </c>
      <c r="E26" s="58">
        <v>5955</v>
      </c>
      <c r="F26" s="9">
        <v>6458</v>
      </c>
      <c r="H26" s="6"/>
    </row>
    <row r="27" spans="2:9" ht="12.75">
      <c r="B27" s="2" t="s">
        <v>12</v>
      </c>
      <c r="E27" s="58">
        <v>225587</v>
      </c>
      <c r="F27" s="9">
        <v>292416</v>
      </c>
      <c r="G27" s="6"/>
      <c r="H27" s="6"/>
      <c r="I27" s="6"/>
    </row>
    <row r="28" spans="2:8" ht="12.75">
      <c r="B28" s="2" t="s">
        <v>13</v>
      </c>
      <c r="E28" s="59">
        <v>13264</v>
      </c>
      <c r="F28" s="10">
        <f>12887+4384</f>
        <v>17271</v>
      </c>
      <c r="H28" s="11"/>
    </row>
    <row r="29" spans="5:8" ht="12.75">
      <c r="E29" s="55">
        <f>SUM(E25:E28)</f>
        <v>318541</v>
      </c>
      <c r="F29" s="3">
        <f>SUM(F25:F28)</f>
        <v>383221</v>
      </c>
      <c r="H29" s="6"/>
    </row>
    <row r="30" spans="1:5" ht="12.75">
      <c r="A30" s="2" t="s">
        <v>14</v>
      </c>
      <c r="E30" s="55"/>
    </row>
    <row r="31" spans="2:9" ht="12.75">
      <c r="B31" s="2" t="s">
        <v>15</v>
      </c>
      <c r="E31" s="57">
        <v>203783</v>
      </c>
      <c r="F31" s="8">
        <v>188284</v>
      </c>
      <c r="H31" s="6"/>
      <c r="I31" s="6"/>
    </row>
    <row r="32" spans="2:6" ht="12.75">
      <c r="B32" s="2" t="s">
        <v>16</v>
      </c>
      <c r="E32" s="58">
        <v>132303</v>
      </c>
      <c r="F32" s="9">
        <v>131569</v>
      </c>
    </row>
    <row r="33" spans="2:6" ht="12.75">
      <c r="B33" s="2" t="s">
        <v>17</v>
      </c>
      <c r="E33" s="58">
        <v>153962</v>
      </c>
      <c r="F33" s="9">
        <v>152835</v>
      </c>
    </row>
    <row r="34" spans="2:6" ht="12.75">
      <c r="B34" s="2" t="s">
        <v>24</v>
      </c>
      <c r="E34" s="59">
        <v>425167</v>
      </c>
      <c r="F34" s="10">
        <v>418919</v>
      </c>
    </row>
    <row r="35" spans="5:6" ht="12.75">
      <c r="E35" s="55">
        <f>SUM(E31:E34)</f>
        <v>915215</v>
      </c>
      <c r="F35" s="5">
        <f>SUM(F31:F34)</f>
        <v>891607</v>
      </c>
    </row>
    <row r="36" ht="12.75">
      <c r="E36" s="55"/>
    </row>
    <row r="37" spans="1:6" ht="12.75">
      <c r="A37" s="2" t="s">
        <v>100</v>
      </c>
      <c r="E37" s="55">
        <f>+E29-E35</f>
        <v>-596674</v>
      </c>
      <c r="F37" s="3">
        <f>+F29-F35</f>
        <v>-508386</v>
      </c>
    </row>
    <row r="38" spans="5:6" ht="13.5" thickBot="1">
      <c r="E38" s="61">
        <f>+E23+E37</f>
        <v>952739</v>
      </c>
      <c r="F38" s="13">
        <f>+F23+F37</f>
        <v>968698</v>
      </c>
    </row>
    <row r="39" ht="13.5" thickTop="1">
      <c r="E39" s="55"/>
    </row>
    <row r="40" spans="1:5" ht="12.75">
      <c r="A40" s="1" t="s">
        <v>18</v>
      </c>
      <c r="E40" s="55"/>
    </row>
    <row r="41" spans="1:6" ht="12.75">
      <c r="A41" s="2" t="s">
        <v>19</v>
      </c>
      <c r="E41" s="57">
        <v>1015030</v>
      </c>
      <c r="F41" s="8">
        <v>1015030</v>
      </c>
    </row>
    <row r="42" spans="1:6" ht="12.75">
      <c r="A42" s="2" t="s">
        <v>20</v>
      </c>
      <c r="E42" s="59">
        <f>Equity!C19+Equity!D19+Equity!E19</f>
        <v>-198899</v>
      </c>
      <c r="F42" s="14">
        <v>-182941</v>
      </c>
    </row>
    <row r="43" spans="1:6" ht="12.75">
      <c r="A43" s="2" t="s">
        <v>21</v>
      </c>
      <c r="E43" s="55">
        <f>SUM(E41:E42)</f>
        <v>816131</v>
      </c>
      <c r="F43" s="3">
        <f>SUM(F41:F42)</f>
        <v>832089</v>
      </c>
    </row>
    <row r="44" ht="12.75">
      <c r="E44" s="55"/>
    </row>
    <row r="45" spans="1:6" ht="12.75">
      <c r="A45" s="2" t="s">
        <v>78</v>
      </c>
      <c r="E45" s="55">
        <v>13</v>
      </c>
      <c r="F45" s="3">
        <v>0</v>
      </c>
    </row>
    <row r="46" ht="12.75">
      <c r="E46" s="55"/>
    </row>
    <row r="47" spans="1:5" ht="12.75">
      <c r="A47" s="2" t="s">
        <v>22</v>
      </c>
      <c r="E47" s="55"/>
    </row>
    <row r="48" spans="2:6" ht="12.75">
      <c r="B48" s="2" t="s">
        <v>23</v>
      </c>
      <c r="E48" s="55">
        <v>6314</v>
      </c>
      <c r="F48" s="3">
        <v>6874</v>
      </c>
    </row>
    <row r="49" spans="2:6" ht="12.75">
      <c r="B49" s="2" t="s">
        <v>25</v>
      </c>
      <c r="E49" s="55">
        <v>130281</v>
      </c>
      <c r="F49" s="5">
        <v>129735</v>
      </c>
    </row>
    <row r="50" ht="12.75">
      <c r="E50" s="55"/>
    </row>
    <row r="51" spans="5:6" ht="13.5" thickBot="1">
      <c r="E51" s="61">
        <f>SUM(E43:E49)</f>
        <v>952739</v>
      </c>
      <c r="F51" s="13">
        <f>SUM(F43:F49)</f>
        <v>968698</v>
      </c>
    </row>
    <row r="52" spans="5:7" ht="13.5" thickTop="1">
      <c r="E52" s="55"/>
      <c r="G52" s="6"/>
    </row>
    <row r="53" spans="1:6" ht="13.5" thickBot="1">
      <c r="A53" s="2" t="s">
        <v>26</v>
      </c>
      <c r="E53" s="69">
        <f>(+E43-E22)/2030060*100</f>
        <v>38.81097110430234</v>
      </c>
      <c r="F53" s="17">
        <f>(+F43-F22)/2030060*100</f>
        <v>39.551392569677745</v>
      </c>
    </row>
    <row r="54" ht="13.5" thickTop="1"/>
    <row r="56" ht="12.75">
      <c r="A56" s="2" t="s">
        <v>27</v>
      </c>
    </row>
    <row r="57" ht="12.75">
      <c r="A57" s="2" t="s">
        <v>87</v>
      </c>
    </row>
    <row r="58" ht="12.75">
      <c r="A58" s="2" t="s">
        <v>70</v>
      </c>
    </row>
    <row r="59" spans="1:5" ht="12.75">
      <c r="A59" s="2" t="s">
        <v>66</v>
      </c>
      <c r="E59" s="60" t="s">
        <v>66</v>
      </c>
    </row>
    <row r="60" ht="12.75">
      <c r="A60" s="2" t="s">
        <v>66</v>
      </c>
    </row>
  </sheetData>
  <printOptions/>
  <pageMargins left="0.984251968503937" right="0.31496062992125984" top="0.3937007874015748" bottom="0.1968503937007874" header="0.5118110236220472" footer="0.3937007874015748"/>
  <pageSetup horizontalDpi="600" verticalDpi="600" orientation="portrait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7">
      <selection activeCell="A26" sqref="A26"/>
    </sheetView>
  </sheetViews>
  <sheetFormatPr defaultColWidth="9.140625" defaultRowHeight="12.75"/>
  <cols>
    <col min="1" max="1" width="9.140625" style="2" customWidth="1"/>
    <col min="2" max="2" width="34.28125" style="2" customWidth="1"/>
    <col min="3" max="3" width="2.28125" style="2" customWidth="1"/>
    <col min="4" max="4" width="13.140625" style="46" customWidth="1"/>
    <col min="5" max="5" width="19.421875" style="46" bestFit="1" customWidth="1"/>
    <col min="6" max="6" width="13.28125" style="46" customWidth="1"/>
    <col min="7" max="7" width="12.7109375" style="46" customWidth="1"/>
    <col min="8" max="16384" width="9.140625" style="2" customWidth="1"/>
  </cols>
  <sheetData>
    <row r="1" ht="14.25">
      <c r="A1" s="44" t="str">
        <f>+'BS'!A1</f>
        <v>KARAMBUNAI CORP BHD (6461-P)</v>
      </c>
    </row>
    <row r="2" ht="12.75" hidden="1">
      <c r="A2" s="1" t="s">
        <v>91</v>
      </c>
    </row>
    <row r="3" ht="12.75">
      <c r="A3" s="1" t="s">
        <v>74</v>
      </c>
    </row>
    <row r="4" ht="12.75">
      <c r="A4" s="1" t="s">
        <v>94</v>
      </c>
    </row>
    <row r="5" ht="12.75">
      <c r="A5" s="2" t="s">
        <v>1</v>
      </c>
    </row>
    <row r="7" spans="4:7" ht="12.75">
      <c r="D7" s="47" t="s">
        <v>28</v>
      </c>
      <c r="E7" s="47" t="s">
        <v>102</v>
      </c>
      <c r="F7" s="47" t="s">
        <v>29</v>
      </c>
      <c r="G7" s="47" t="s">
        <v>30</v>
      </c>
    </row>
    <row r="8" spans="4:7" ht="12.75">
      <c r="D8" s="48" t="s">
        <v>31</v>
      </c>
      <c r="E8" s="48" t="s">
        <v>103</v>
      </c>
      <c r="F8" s="70" t="s">
        <v>92</v>
      </c>
      <c r="G8" s="48" t="str">
        <f>F8</f>
        <v>year-to-date</v>
      </c>
    </row>
    <row r="9" spans="4:7" ht="12.75">
      <c r="D9" s="48" t="s">
        <v>33</v>
      </c>
      <c r="E9" s="48" t="s">
        <v>33</v>
      </c>
      <c r="F9" s="70" t="s">
        <v>33</v>
      </c>
      <c r="G9" s="48" t="s">
        <v>33</v>
      </c>
    </row>
    <row r="10" spans="4:7" ht="12.75">
      <c r="D10" s="68" t="s">
        <v>95</v>
      </c>
      <c r="E10" s="68" t="s">
        <v>96</v>
      </c>
      <c r="F10" s="71" t="s">
        <v>95</v>
      </c>
      <c r="G10" s="68" t="s">
        <v>96</v>
      </c>
    </row>
    <row r="11" spans="4:7" ht="12.75">
      <c r="D11" s="49" t="s">
        <v>4</v>
      </c>
      <c r="E11" s="49" t="s">
        <v>4</v>
      </c>
      <c r="F11" s="72" t="s">
        <v>4</v>
      </c>
      <c r="G11" s="49" t="s">
        <v>4</v>
      </c>
    </row>
    <row r="12" ht="12.75">
      <c r="F12" s="73"/>
    </row>
    <row r="13" spans="1:10" ht="12.75">
      <c r="A13" s="2" t="s">
        <v>34</v>
      </c>
      <c r="D13" s="46">
        <f>F13-34423</f>
        <v>44336</v>
      </c>
      <c r="E13" s="46">
        <v>33138</v>
      </c>
      <c r="F13" s="73">
        <v>78759</v>
      </c>
      <c r="G13" s="46">
        <v>60820</v>
      </c>
      <c r="J13" s="54"/>
    </row>
    <row r="14" ht="12.75">
      <c r="F14" s="73"/>
    </row>
    <row r="15" spans="1:8" ht="12.75">
      <c r="A15" s="2" t="s">
        <v>35</v>
      </c>
      <c r="C15" s="25"/>
      <c r="D15" s="46">
        <f>F15-(-34227)</f>
        <v>-41355</v>
      </c>
      <c r="E15" s="46">
        <v>-32216</v>
      </c>
      <c r="F15" s="73">
        <v>-75582</v>
      </c>
      <c r="G15" s="46">
        <v>-64102</v>
      </c>
      <c r="H15" s="2" t="s">
        <v>66</v>
      </c>
    </row>
    <row r="16" ht="12.75">
      <c r="F16" s="73"/>
    </row>
    <row r="17" spans="1:7" ht="12.75">
      <c r="A17" s="2" t="s">
        <v>36</v>
      </c>
      <c r="D17" s="50">
        <f>F17-824</f>
        <v>1212</v>
      </c>
      <c r="E17" s="50">
        <v>259</v>
      </c>
      <c r="F17" s="74">
        <v>2036</v>
      </c>
      <c r="G17" s="50">
        <v>684</v>
      </c>
    </row>
    <row r="18" ht="12.75">
      <c r="F18" s="73"/>
    </row>
    <row r="19" spans="1:7" ht="12.75">
      <c r="A19" s="2" t="s">
        <v>88</v>
      </c>
      <c r="D19" s="46">
        <f>SUM(D13:D17)</f>
        <v>4193</v>
      </c>
      <c r="E19" s="46">
        <f>SUM(E13:E17)</f>
        <v>1181</v>
      </c>
      <c r="F19" s="73">
        <f>SUM(F13:F17)</f>
        <v>5213</v>
      </c>
      <c r="G19" s="46">
        <f>SUM(G13:G17)</f>
        <v>-2598</v>
      </c>
    </row>
    <row r="20" ht="12.75">
      <c r="F20" s="73"/>
    </row>
    <row r="21" spans="1:7" ht="12.75">
      <c r="A21" s="2" t="s">
        <v>37</v>
      </c>
      <c r="D21" s="46">
        <f>F21-(-9598)</f>
        <v>-9662</v>
      </c>
      <c r="E21" s="46">
        <v>-10424</v>
      </c>
      <c r="F21" s="73">
        <v>-19260</v>
      </c>
      <c r="G21" s="46">
        <v>-20665</v>
      </c>
    </row>
    <row r="22" ht="12.75">
      <c r="F22" s="73"/>
    </row>
    <row r="23" spans="1:7" ht="12.75">
      <c r="A23" s="2" t="s">
        <v>38</v>
      </c>
      <c r="D23" s="46">
        <f>F23-464</f>
        <v>-375</v>
      </c>
      <c r="E23" s="46">
        <v>3</v>
      </c>
      <c r="F23" s="73">
        <v>89</v>
      </c>
      <c r="G23" s="46">
        <v>-16</v>
      </c>
    </row>
    <row r="24" spans="4:7" ht="12.75">
      <c r="D24" s="50"/>
      <c r="E24" s="50"/>
      <c r="F24" s="74"/>
      <c r="G24" s="50"/>
    </row>
    <row r="25" spans="1:7" ht="12.75">
      <c r="A25" s="2" t="s">
        <v>39</v>
      </c>
      <c r="D25" s="46">
        <f>SUM(D19:D23)</f>
        <v>-5844</v>
      </c>
      <c r="E25" s="46">
        <f>SUM(E19:E23)</f>
        <v>-9240</v>
      </c>
      <c r="F25" s="73">
        <f>SUM(F19:F23)</f>
        <v>-13958</v>
      </c>
      <c r="G25" s="46">
        <f>SUM(G19:G23)</f>
        <v>-23279</v>
      </c>
    </row>
    <row r="26" ht="12.75">
      <c r="F26" s="73"/>
    </row>
    <row r="27" spans="1:7" ht="12.75">
      <c r="A27" s="2" t="s">
        <v>17</v>
      </c>
      <c r="D27" s="46">
        <f>F27-(-1002)</f>
        <v>-671</v>
      </c>
      <c r="E27" s="46">
        <v>-1</v>
      </c>
      <c r="F27" s="73">
        <v>-1673</v>
      </c>
      <c r="G27" s="46">
        <v>4</v>
      </c>
    </row>
    <row r="28" spans="4:7" ht="12.75">
      <c r="D28" s="50"/>
      <c r="E28" s="50"/>
      <c r="F28" s="74"/>
      <c r="G28" s="50"/>
    </row>
    <row r="29" spans="1:7" ht="12.75">
      <c r="A29" s="2" t="s">
        <v>40</v>
      </c>
      <c r="D29" s="46">
        <f>SUM(D25:D27)</f>
        <v>-6515</v>
      </c>
      <c r="E29" s="46">
        <f>SUM(E25:E27)</f>
        <v>-9241</v>
      </c>
      <c r="F29" s="73">
        <f>SUM(F25:F27)</f>
        <v>-15631</v>
      </c>
      <c r="G29" s="46">
        <f>SUM(G25:G27)</f>
        <v>-23275</v>
      </c>
    </row>
    <row r="30" ht="12.75">
      <c r="F30" s="73"/>
    </row>
    <row r="31" spans="1:7" ht="12.75">
      <c r="A31" s="2" t="s">
        <v>41</v>
      </c>
      <c r="D31" s="46">
        <f>F31-(-14)</f>
        <v>1</v>
      </c>
      <c r="E31" s="46">
        <v>13</v>
      </c>
      <c r="F31" s="73">
        <v>-13</v>
      </c>
      <c r="G31" s="46">
        <v>61</v>
      </c>
    </row>
    <row r="32" spans="6:9" ht="12.75">
      <c r="F32" s="73"/>
      <c r="I32" s="2" t="s">
        <v>66</v>
      </c>
    </row>
    <row r="33" spans="1:7" ht="13.5" thickBot="1">
      <c r="A33" s="2" t="s">
        <v>71</v>
      </c>
      <c r="D33" s="51">
        <f>SUM(D29:D31)</f>
        <v>-6514</v>
      </c>
      <c r="E33" s="51">
        <f>SUM(E29:E31)</f>
        <v>-9228</v>
      </c>
      <c r="F33" s="51">
        <f>SUM(F29:F31)</f>
        <v>-15644</v>
      </c>
      <c r="G33" s="51">
        <f>SUM(G29:G31)</f>
        <v>-23214</v>
      </c>
    </row>
    <row r="34" ht="13.5" thickTop="1">
      <c r="F34" s="73"/>
    </row>
    <row r="36" ht="12.75">
      <c r="A36" s="2" t="s">
        <v>105</v>
      </c>
    </row>
    <row r="37" spans="2:7" ht="12.75">
      <c r="B37" s="2" t="s">
        <v>42</v>
      </c>
      <c r="D37" s="52">
        <f>+D33/2030060*100</f>
        <v>-0.32087721545176007</v>
      </c>
      <c r="E37" s="52">
        <f>+E33/2030060*100</f>
        <v>-0.45456784528536104</v>
      </c>
      <c r="F37" s="52">
        <f>+F33/2030060*100</f>
        <v>-0.7706176172132843</v>
      </c>
      <c r="G37" s="52">
        <f>+G33/2030060*100</f>
        <v>-1.143512999615775</v>
      </c>
    </row>
    <row r="38" spans="2:7" ht="13.5" thickBot="1">
      <c r="B38" s="2" t="s">
        <v>43</v>
      </c>
      <c r="D38" s="53" t="s">
        <v>44</v>
      </c>
      <c r="E38" s="53" t="s">
        <v>44</v>
      </c>
      <c r="F38" s="53" t="s">
        <v>44</v>
      </c>
      <c r="G38" s="53" t="s">
        <v>44</v>
      </c>
    </row>
    <row r="39" ht="13.5" thickTop="1"/>
    <row r="42" ht="12.75">
      <c r="A42" s="2" t="s">
        <v>104</v>
      </c>
    </row>
    <row r="43" ht="12.75">
      <c r="A43" s="2" t="s">
        <v>87</v>
      </c>
    </row>
    <row r="44" ht="12.75">
      <c r="A44" s="2" t="s">
        <v>70</v>
      </c>
    </row>
  </sheetData>
  <printOptions/>
  <pageMargins left="0.984251968503937" right="0.5118110236220472" top="0.984251968503937" bottom="0.3937007874015748" header="0.5118110236220472" footer="0.3937007874015748"/>
  <pageSetup fitToHeight="1" fitToWidth="1" horizontalDpi="600" verticalDpi="600" orientation="portrait" scale="93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B22" sqref="B22"/>
    </sheetView>
  </sheetViews>
  <sheetFormatPr defaultColWidth="8.28125" defaultRowHeight="15" customHeight="1"/>
  <cols>
    <col min="1" max="1" width="26.421875" style="27" customWidth="1"/>
    <col min="2" max="3" width="12.00390625" style="27" customWidth="1"/>
    <col min="4" max="4" width="11.28125" style="27" customWidth="1"/>
    <col min="5" max="5" width="12.8515625" style="27" customWidth="1"/>
    <col min="6" max="6" width="15.57421875" style="27" customWidth="1"/>
    <col min="7" max="7" width="2.28125" style="27" customWidth="1"/>
    <col min="8" max="8" width="12.00390625" style="27" customWidth="1"/>
    <col min="9" max="16384" width="8.28125" style="27" customWidth="1"/>
  </cols>
  <sheetData>
    <row r="1" s="25" customFormat="1" ht="15" customHeight="1">
      <c r="A1" s="45" t="str">
        <f>+'BS'!A1</f>
        <v>KARAMBUNAI CORP BHD (6461-P)</v>
      </c>
    </row>
    <row r="2" s="25" customFormat="1" ht="15" customHeight="1" hidden="1">
      <c r="A2" s="1" t="s">
        <v>91</v>
      </c>
    </row>
    <row r="3" s="25" customFormat="1" ht="15" customHeight="1">
      <c r="A3" s="18" t="s">
        <v>72</v>
      </c>
    </row>
    <row r="4" s="25" customFormat="1" ht="15" customHeight="1">
      <c r="A4" s="18" t="s">
        <v>98</v>
      </c>
    </row>
    <row r="5" spans="1:7" ht="15" customHeight="1">
      <c r="A5" s="25" t="s">
        <v>1</v>
      </c>
      <c r="B5" s="26"/>
      <c r="C5" s="26"/>
      <c r="D5" s="26"/>
      <c r="E5" s="26"/>
      <c r="F5" s="26"/>
      <c r="G5" s="26"/>
    </row>
    <row r="6" spans="1:7" ht="15" customHeight="1">
      <c r="A6" s="26"/>
      <c r="B6" s="26"/>
      <c r="C6" s="28" t="s">
        <v>45</v>
      </c>
      <c r="D6" s="28" t="s">
        <v>45</v>
      </c>
      <c r="E6" s="26"/>
      <c r="F6" s="26"/>
      <c r="G6" s="26"/>
    </row>
    <row r="7" spans="2:5" ht="15" customHeight="1">
      <c r="B7" s="28" t="s">
        <v>46</v>
      </c>
      <c r="C7" s="28" t="s">
        <v>47</v>
      </c>
      <c r="D7" s="28" t="s">
        <v>47</v>
      </c>
      <c r="E7" s="29" t="s">
        <v>48</v>
      </c>
    </row>
    <row r="8" spans="1:7" ht="15" customHeight="1">
      <c r="A8" s="30"/>
      <c r="B8" s="31" t="s">
        <v>49</v>
      </c>
      <c r="C8" s="31" t="s">
        <v>50</v>
      </c>
      <c r="D8" s="31" t="s">
        <v>51</v>
      </c>
      <c r="E8" s="31" t="s">
        <v>52</v>
      </c>
      <c r="F8" s="31" t="s">
        <v>53</v>
      </c>
      <c r="G8" s="32"/>
    </row>
    <row r="9" spans="1:7" ht="15" customHeight="1">
      <c r="A9" s="33"/>
      <c r="B9" s="32" t="s">
        <v>4</v>
      </c>
      <c r="C9" s="32" t="s">
        <v>4</v>
      </c>
      <c r="D9" s="32" t="s">
        <v>4</v>
      </c>
      <c r="E9" s="32" t="s">
        <v>4</v>
      </c>
      <c r="F9" s="32" t="s">
        <v>4</v>
      </c>
      <c r="G9" s="32"/>
    </row>
    <row r="10" spans="2:4" ht="15" customHeight="1">
      <c r="B10" s="28"/>
      <c r="C10" s="34"/>
      <c r="D10" s="35"/>
    </row>
    <row r="11" spans="1:6" ht="15" customHeight="1">
      <c r="A11" s="27" t="s">
        <v>83</v>
      </c>
      <c r="B11" s="36">
        <v>1015030</v>
      </c>
      <c r="C11" s="36">
        <v>111536</v>
      </c>
      <c r="D11" s="37">
        <v>5527</v>
      </c>
      <c r="E11" s="37">
        <v>-236153</v>
      </c>
      <c r="F11" s="36">
        <f>SUM(B11:E11)</f>
        <v>895940</v>
      </c>
    </row>
    <row r="12" spans="2:4" ht="15" customHeight="1">
      <c r="B12" s="28"/>
      <c r="C12" s="34"/>
      <c r="D12" s="35"/>
    </row>
    <row r="13" spans="1:8" ht="15" customHeight="1">
      <c r="A13" s="27" t="s">
        <v>54</v>
      </c>
      <c r="B13" s="38">
        <v>0</v>
      </c>
      <c r="C13" s="38">
        <v>0</v>
      </c>
      <c r="D13" s="39">
        <v>-104</v>
      </c>
      <c r="E13" s="39">
        <v>-63747</v>
      </c>
      <c r="F13" s="39">
        <f>SUM(B13:E13)</f>
        <v>-63851</v>
      </c>
      <c r="H13" s="28" t="s">
        <v>66</v>
      </c>
    </row>
    <row r="14" spans="2:8" ht="15" customHeight="1">
      <c r="B14" s="40"/>
      <c r="C14" s="40"/>
      <c r="D14" s="41"/>
      <c r="E14" s="41"/>
      <c r="F14" s="40"/>
      <c r="H14" s="28"/>
    </row>
    <row r="15" spans="1:6" ht="15" customHeight="1">
      <c r="A15" s="27" t="s">
        <v>84</v>
      </c>
      <c r="B15" s="62">
        <f>SUM(B11:B14)</f>
        <v>1015030</v>
      </c>
      <c r="C15" s="62">
        <f>SUM(C11:C14)</f>
        <v>111536</v>
      </c>
      <c r="D15" s="62">
        <f>SUM(D11:D14)</f>
        <v>5423</v>
      </c>
      <c r="E15" s="63">
        <f>SUM(E11:E14)</f>
        <v>-299900</v>
      </c>
      <c r="F15" s="62">
        <f>SUM(F11:F14)</f>
        <v>832089</v>
      </c>
    </row>
    <row r="16" ht="15" customHeight="1">
      <c r="F16" s="62"/>
    </row>
    <row r="17" spans="1:8" ht="15" customHeight="1">
      <c r="A17" s="27" t="s">
        <v>68</v>
      </c>
      <c r="B17" s="39">
        <v>0</v>
      </c>
      <c r="C17" s="39">
        <v>0</v>
      </c>
      <c r="D17" s="64">
        <v>-314</v>
      </c>
      <c r="E17" s="64">
        <f>'IS'!F33</f>
        <v>-15644</v>
      </c>
      <c r="F17" s="64">
        <f>SUM(B17:E17)</f>
        <v>-15958</v>
      </c>
      <c r="H17" s="27" t="s">
        <v>66</v>
      </c>
    </row>
    <row r="18" spans="2:6" ht="15" customHeight="1">
      <c r="B18" s="42"/>
      <c r="C18" s="42"/>
      <c r="D18" s="42"/>
      <c r="E18" s="42"/>
      <c r="F18" s="65"/>
    </row>
    <row r="19" spans="1:8" ht="15" customHeight="1" thickBot="1">
      <c r="A19" s="27" t="s">
        <v>99</v>
      </c>
      <c r="B19" s="66">
        <f>SUM(B15:B18)</f>
        <v>1015030</v>
      </c>
      <c r="C19" s="66">
        <f>SUM(C15:C18)</f>
        <v>111536</v>
      </c>
      <c r="D19" s="66">
        <f>SUM(D15:D18)</f>
        <v>5109</v>
      </c>
      <c r="E19" s="67">
        <f>SUM(E15:E18)</f>
        <v>-315544</v>
      </c>
      <c r="F19" s="66">
        <f>SUM(F15:F18)</f>
        <v>816131</v>
      </c>
      <c r="G19" s="36"/>
      <c r="H19" s="43" t="s">
        <v>66</v>
      </c>
    </row>
    <row r="20" ht="15" customHeight="1" thickTop="1"/>
    <row r="21" spans="2:8" ht="15" customHeight="1">
      <c r="B21" s="42"/>
      <c r="C21" s="42"/>
      <c r="D21" s="42"/>
      <c r="F21" s="42"/>
      <c r="H21" s="42"/>
    </row>
    <row r="22" ht="15" customHeight="1">
      <c r="G22" s="36"/>
    </row>
    <row r="25" spans="1:2" ht="15" customHeight="1">
      <c r="A25" s="2" t="s">
        <v>106</v>
      </c>
      <c r="B25" s="25"/>
    </row>
    <row r="26" spans="1:2" ht="15" customHeight="1">
      <c r="A26" s="2" t="s">
        <v>87</v>
      </c>
      <c r="B26" s="25"/>
    </row>
    <row r="27" ht="15" customHeight="1">
      <c r="A27" s="2" t="s">
        <v>70</v>
      </c>
    </row>
  </sheetData>
  <printOptions/>
  <pageMargins left="0.984251968503937" right="0.5118110236220472" top="0.984251968503937" bottom="0.5905511811023623" header="0.5118110236220472" footer="0.7480314960629921"/>
  <pageSetup fitToHeight="1" fitToWidth="1" horizontalDpi="600" verticalDpi="600" orientation="portrait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6">
      <selection activeCell="C41" sqref="C41"/>
    </sheetView>
  </sheetViews>
  <sheetFormatPr defaultColWidth="9.140625" defaultRowHeight="12.75"/>
  <cols>
    <col min="1" max="3" width="9.140625" style="2" customWidth="1"/>
    <col min="4" max="4" width="31.57421875" style="2" customWidth="1"/>
    <col min="5" max="5" width="2.421875" style="2" customWidth="1"/>
    <col min="6" max="6" width="13.28125" style="3" customWidth="1"/>
    <col min="7" max="7" width="2.140625" style="3" customWidth="1"/>
    <col min="8" max="8" width="14.00390625" style="3" customWidth="1"/>
    <col min="9" max="9" width="10.28125" style="3" customWidth="1"/>
    <col min="10" max="10" width="1.7109375" style="2" customWidth="1"/>
    <col min="11" max="11" width="10.28125" style="3" hidden="1" customWidth="1"/>
    <col min="12" max="16384" width="9.140625" style="2" customWidth="1"/>
  </cols>
  <sheetData>
    <row r="1" ht="14.25">
      <c r="A1" s="44" t="str">
        <f>+'BS'!A1</f>
        <v>KARAMBUNAI CORP BHD (6461-P)</v>
      </c>
    </row>
    <row r="2" ht="12.75" hidden="1">
      <c r="A2" s="1" t="s">
        <v>91</v>
      </c>
    </row>
    <row r="3" ht="12.75">
      <c r="A3" s="1" t="s">
        <v>75</v>
      </c>
    </row>
    <row r="4" ht="12.75">
      <c r="A4" s="18" t="s">
        <v>98</v>
      </c>
    </row>
    <row r="5" ht="12.75">
      <c r="A5" s="2" t="s">
        <v>1</v>
      </c>
    </row>
    <row r="6" spans="6:11" ht="12.75">
      <c r="F6" s="3" t="s">
        <v>29</v>
      </c>
      <c r="H6" s="3" t="s">
        <v>109</v>
      </c>
      <c r="K6" s="3" t="s">
        <v>30</v>
      </c>
    </row>
    <row r="7" spans="6:11" ht="12.75">
      <c r="F7" s="3" t="s">
        <v>92</v>
      </c>
      <c r="H7" s="3" t="s">
        <v>92</v>
      </c>
      <c r="K7" s="3" t="s">
        <v>32</v>
      </c>
    </row>
    <row r="8" spans="6:11" ht="12.75">
      <c r="F8" s="3" t="s">
        <v>33</v>
      </c>
      <c r="H8" s="3" t="s">
        <v>33</v>
      </c>
      <c r="K8" s="3" t="s">
        <v>33</v>
      </c>
    </row>
    <row r="9" spans="6:11" ht="12.75">
      <c r="F9" s="4" t="s">
        <v>95</v>
      </c>
      <c r="G9" s="19"/>
      <c r="H9" s="21" t="s">
        <v>96</v>
      </c>
      <c r="I9" s="19"/>
      <c r="K9" s="4" t="s">
        <v>3</v>
      </c>
    </row>
    <row r="10" spans="6:11" ht="12.75">
      <c r="F10" s="3" t="s">
        <v>4</v>
      </c>
      <c r="H10" s="3" t="s">
        <v>4</v>
      </c>
      <c r="K10" s="3" t="s">
        <v>4</v>
      </c>
    </row>
    <row r="12" spans="1:11" ht="12.75">
      <c r="A12" s="2" t="s">
        <v>39</v>
      </c>
      <c r="F12" s="5">
        <f>'IS'!F25</f>
        <v>-13958</v>
      </c>
      <c r="H12" s="5">
        <v>-23279</v>
      </c>
      <c r="K12" s="3">
        <v>-76373</v>
      </c>
    </row>
    <row r="13" spans="6:8" ht="12.75">
      <c r="F13" s="5"/>
      <c r="H13" s="5"/>
    </row>
    <row r="14" spans="1:8" ht="12.75">
      <c r="A14" s="2" t="s">
        <v>55</v>
      </c>
      <c r="F14" s="5"/>
      <c r="H14" s="5"/>
    </row>
    <row r="15" spans="2:11" ht="12.75">
      <c r="B15" s="2" t="s">
        <v>56</v>
      </c>
      <c r="F15" s="5">
        <v>26292</v>
      </c>
      <c r="H15" s="5">
        <v>21718</v>
      </c>
      <c r="K15" s="3">
        <v>33236</v>
      </c>
    </row>
    <row r="16" spans="6:11" ht="12.75">
      <c r="F16" s="7"/>
      <c r="G16" s="20"/>
      <c r="H16" s="7"/>
      <c r="I16" s="20"/>
      <c r="K16" s="21"/>
    </row>
    <row r="17" spans="1:11" ht="12.75">
      <c r="A17" s="2" t="s">
        <v>101</v>
      </c>
      <c r="F17" s="5">
        <f>SUM(F12:F15)</f>
        <v>12334</v>
      </c>
      <c r="H17" s="3">
        <f>SUM(H12:H15)</f>
        <v>-1561</v>
      </c>
      <c r="K17" s="3">
        <f>SUM(K12:K15)</f>
        <v>-43137</v>
      </c>
    </row>
    <row r="18" ht="12.75">
      <c r="F18" s="5"/>
    </row>
    <row r="19" spans="1:12" ht="12.75">
      <c r="A19" s="2" t="s">
        <v>57</v>
      </c>
      <c r="F19" s="5"/>
      <c r="L19" s="6"/>
    </row>
    <row r="20" spans="2:11" ht="12.75">
      <c r="B20" s="2" t="s">
        <v>58</v>
      </c>
      <c r="F20" s="5">
        <v>59950</v>
      </c>
      <c r="H20" s="3">
        <v>-4569</v>
      </c>
      <c r="I20" s="3" t="s">
        <v>66</v>
      </c>
      <c r="K20" s="3">
        <v>32081</v>
      </c>
    </row>
    <row r="21" spans="2:11" ht="12.75">
      <c r="B21" s="2" t="s">
        <v>59</v>
      </c>
      <c r="F21" s="15">
        <v>10414</v>
      </c>
      <c r="G21" s="20"/>
      <c r="H21" s="20">
        <v>-417</v>
      </c>
      <c r="I21" s="20" t="s">
        <v>66</v>
      </c>
      <c r="K21" s="21">
        <v>3737</v>
      </c>
    </row>
    <row r="22" spans="2:11" ht="12.75">
      <c r="B22" s="2" t="s">
        <v>69</v>
      </c>
      <c r="F22" s="7">
        <v>-84362</v>
      </c>
      <c r="G22" s="20"/>
      <c r="H22" s="21">
        <v>7983</v>
      </c>
      <c r="I22" s="20"/>
      <c r="K22" s="20"/>
    </row>
    <row r="23" spans="1:11" ht="12.75">
      <c r="A23" s="2" t="s">
        <v>108</v>
      </c>
      <c r="F23" s="5">
        <f>SUM(F17:F22)</f>
        <v>-1664</v>
      </c>
      <c r="H23" s="3">
        <f>SUM(H17:H22)</f>
        <v>1436</v>
      </c>
      <c r="K23" s="3">
        <f>SUM(K17:K21)</f>
        <v>-7319</v>
      </c>
    </row>
    <row r="24" spans="1:11" ht="12.75">
      <c r="A24" s="2" t="s">
        <v>60</v>
      </c>
      <c r="F24" s="15">
        <v>0</v>
      </c>
      <c r="G24" s="20"/>
      <c r="H24" s="20">
        <v>0</v>
      </c>
      <c r="I24" s="20"/>
      <c r="K24" s="21">
        <v>-226</v>
      </c>
    </row>
    <row r="25" spans="1:11" ht="12.75">
      <c r="A25" s="2" t="s">
        <v>85</v>
      </c>
      <c r="F25" s="15">
        <v>0</v>
      </c>
      <c r="G25" s="20"/>
      <c r="H25" s="20">
        <v>0</v>
      </c>
      <c r="I25" s="20"/>
      <c r="K25" s="21"/>
    </row>
    <row r="26" spans="1:11" ht="12.75">
      <c r="A26" s="2" t="s">
        <v>86</v>
      </c>
      <c r="F26" s="15">
        <v>0</v>
      </c>
      <c r="G26" s="20"/>
      <c r="H26" s="20">
        <v>0</v>
      </c>
      <c r="I26" s="20"/>
      <c r="K26" s="21"/>
    </row>
    <row r="27" spans="1:11" ht="12.75">
      <c r="A27" s="2" t="s">
        <v>113</v>
      </c>
      <c r="F27" s="24">
        <f>SUM(F23:F24)</f>
        <v>-1664</v>
      </c>
      <c r="G27" s="16">
        <f>SUM(G23:G26)</f>
        <v>0</v>
      </c>
      <c r="H27" s="16">
        <f>SUM(H23:H26)</f>
        <v>1436</v>
      </c>
      <c r="I27" s="20"/>
      <c r="K27" s="21">
        <f>SUM(K23:K24)</f>
        <v>-7545</v>
      </c>
    </row>
    <row r="28" spans="1:6" ht="12.75">
      <c r="A28" s="2" t="s">
        <v>61</v>
      </c>
      <c r="F28" s="5"/>
    </row>
    <row r="29" spans="2:11" ht="12.75">
      <c r="B29" s="2" t="s">
        <v>76</v>
      </c>
      <c r="F29" s="15">
        <v>-1409</v>
      </c>
      <c r="G29" s="20"/>
      <c r="H29" s="20">
        <v>-2978</v>
      </c>
      <c r="I29" s="20" t="s">
        <v>66</v>
      </c>
      <c r="K29" s="20">
        <v>-2828</v>
      </c>
    </row>
    <row r="30" spans="2:11" ht="12.75">
      <c r="B30" s="2" t="s">
        <v>77</v>
      </c>
      <c r="F30" s="22">
        <v>833</v>
      </c>
      <c r="G30" s="23"/>
      <c r="H30" s="23">
        <v>4</v>
      </c>
      <c r="I30" s="23" t="s">
        <v>66</v>
      </c>
      <c r="K30" s="20">
        <v>126</v>
      </c>
    </row>
    <row r="31" spans="6:11" ht="12.75">
      <c r="F31" s="22"/>
      <c r="G31" s="23"/>
      <c r="H31" s="23"/>
      <c r="I31" s="23"/>
      <c r="K31" s="20"/>
    </row>
    <row r="32" spans="1:11" ht="12.75">
      <c r="A32" s="2" t="s">
        <v>112</v>
      </c>
      <c r="F32" s="24">
        <f>SUM(F29:F30)</f>
        <v>-576</v>
      </c>
      <c r="G32" s="20"/>
      <c r="H32" s="16">
        <f>SUM(H29:H31)</f>
        <v>-2974</v>
      </c>
      <c r="I32" s="20"/>
      <c r="K32" s="16">
        <f>SUM(K29:K30)</f>
        <v>-2702</v>
      </c>
    </row>
    <row r="33" ht="12.75">
      <c r="F33" s="5"/>
    </row>
    <row r="34" spans="1:6" ht="12.75">
      <c r="A34" s="2" t="s">
        <v>62</v>
      </c>
      <c r="F34" s="5"/>
    </row>
    <row r="35" spans="2:11" ht="12.75">
      <c r="B35" s="2" t="s">
        <v>63</v>
      </c>
      <c r="F35" s="5">
        <v>0</v>
      </c>
      <c r="H35" s="3">
        <v>0</v>
      </c>
      <c r="K35" s="3">
        <v>7000</v>
      </c>
    </row>
    <row r="36" spans="2:11" ht="12.75">
      <c r="B36" s="2" t="s">
        <v>64</v>
      </c>
      <c r="F36" s="5">
        <v>-2383</v>
      </c>
      <c r="H36" s="3">
        <v>-1684</v>
      </c>
      <c r="I36" s="3" t="s">
        <v>66</v>
      </c>
      <c r="K36" s="3">
        <v>-59024</v>
      </c>
    </row>
    <row r="37" spans="1:11" ht="12.75">
      <c r="A37" s="2" t="s">
        <v>93</v>
      </c>
      <c r="F37" s="24">
        <f>SUM(F35:F36)</f>
        <v>-2383</v>
      </c>
      <c r="G37" s="20"/>
      <c r="H37" s="16">
        <f>SUM(H35:H36)</f>
        <v>-1684</v>
      </c>
      <c r="I37" s="20"/>
      <c r="K37" s="16">
        <f>SUM(K35:K36)</f>
        <v>-52024</v>
      </c>
    </row>
    <row r="38" ht="12.75">
      <c r="F38" s="5"/>
    </row>
    <row r="39" spans="1:11" ht="12.75">
      <c r="A39" s="2" t="s">
        <v>65</v>
      </c>
      <c r="E39" s="2" t="s">
        <v>66</v>
      </c>
      <c r="F39" s="5">
        <f>+F27+F32+F37</f>
        <v>-4623</v>
      </c>
      <c r="H39" s="3">
        <f>+H27+H32+H37</f>
        <v>-3222</v>
      </c>
      <c r="K39" s="3">
        <f>+K27+K32+K37</f>
        <v>-62271</v>
      </c>
    </row>
    <row r="40" ht="12.75">
      <c r="F40" s="5"/>
    </row>
    <row r="41" spans="1:11" ht="12.75">
      <c r="A41" s="2" t="s">
        <v>110</v>
      </c>
      <c r="F41" s="5">
        <v>-5955</v>
      </c>
      <c r="H41" s="3">
        <v>-5798</v>
      </c>
      <c r="K41" s="3">
        <v>50917</v>
      </c>
    </row>
    <row r="42" ht="12.75">
      <c r="F42" s="5"/>
    </row>
    <row r="43" spans="1:11" ht="12.75">
      <c r="A43" s="2" t="s">
        <v>67</v>
      </c>
      <c r="F43" s="5">
        <v>-192</v>
      </c>
      <c r="H43" s="3">
        <v>-323</v>
      </c>
      <c r="I43" s="3" t="s">
        <v>66</v>
      </c>
      <c r="K43" s="3">
        <v>558</v>
      </c>
    </row>
    <row r="44" ht="12.75">
      <c r="F44" s="5"/>
    </row>
    <row r="45" spans="1:11" ht="13.5" thickBot="1">
      <c r="A45" s="2" t="s">
        <v>111</v>
      </c>
      <c r="F45" s="12">
        <f>SUM(F39:F43)</f>
        <v>-10770</v>
      </c>
      <c r="G45" s="20"/>
      <c r="H45" s="13">
        <f>SUM(H39:H43)</f>
        <v>-9343</v>
      </c>
      <c r="I45" s="20"/>
      <c r="K45" s="13">
        <f>SUM(K39:K43)</f>
        <v>-10796</v>
      </c>
    </row>
    <row r="46" ht="13.5" thickTop="1">
      <c r="F46" s="5"/>
    </row>
    <row r="47" ht="12.75">
      <c r="F47" s="5"/>
    </row>
    <row r="48" ht="12.75">
      <c r="F48" s="5"/>
    </row>
    <row r="49" spans="1:6" ht="12.75">
      <c r="A49" s="2" t="s">
        <v>107</v>
      </c>
      <c r="F49" s="5"/>
    </row>
    <row r="50" spans="1:6" ht="12.75">
      <c r="A50" s="2" t="s">
        <v>87</v>
      </c>
      <c r="F50" s="5"/>
    </row>
    <row r="51" spans="1:6" ht="12.75">
      <c r="A51" s="2" t="s">
        <v>70</v>
      </c>
      <c r="F51" s="5"/>
    </row>
    <row r="52" ht="12.75"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</sheetData>
  <printOptions/>
  <pageMargins left="0.9448818897637796" right="0.35433070866141736" top="0.984251968503937" bottom="0.5905511811023623" header="0.5118110236220472" footer="0.5118110236220472"/>
  <pageSetup fitToHeight="1" fitToWidth="1" horizontalDpi="600" verticalDpi="600" orientation="portrait" scale="92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Fujitsu</cp:lastModifiedBy>
  <cp:lastPrinted>2005-11-28T01:42:36Z</cp:lastPrinted>
  <dcterms:created xsi:type="dcterms:W3CDTF">2003-05-30T02:44:22Z</dcterms:created>
  <dcterms:modified xsi:type="dcterms:W3CDTF">2005-11-29T04:05:57Z</dcterms:modified>
  <cp:category/>
  <cp:version/>
  <cp:contentType/>
  <cp:contentStatus/>
</cp:coreProperties>
</file>